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<sst xmlns="http://schemas.openxmlformats.org/spreadsheetml/2006/main" count="74" uniqueCount="73">
  <si>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Formular "Kleinpunkte"</t>
  </si>
  <si>
    <t>a =</t>
  </si>
  <si>
    <t>[s]</t>
  </si>
  <si>
    <t>o =</t>
  </si>
  <si>
    <t>positives</t>
  </si>
  <si>
    <t>negatives</t>
  </si>
  <si>
    <t xml:space="preserve"> Vorzeichen</t>
  </si>
  <si>
    <t>rechts</t>
  </si>
  <si>
    <t>links</t>
  </si>
  <si>
    <t xml:space="preserve"> gerichtet ist.</t>
  </si>
  <si>
    <t>w</t>
  </si>
  <si>
    <t>s</t>
  </si>
  <si>
    <t>o</t>
  </si>
  <si>
    <t>a</t>
  </si>
  <si>
    <t>y</t>
  </si>
  <si>
    <t>x</t>
  </si>
  <si>
    <t>Punkt</t>
  </si>
  <si>
    <r>
      <t xml:space="preserve">w = [s] - </t>
    </r>
    <r>
      <rPr>
        <b/>
        <sz val="10"/>
        <rFont val="Symbol"/>
        <family val="1"/>
      </rPr>
      <t>Ö</t>
    </r>
  </si>
  <si>
    <r>
      <t>(x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- x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0"/>
      </rPr>
      <t>)² + (y</t>
    </r>
    <r>
      <rPr>
        <b/>
        <vertAlign val="subscript"/>
        <sz val="10"/>
        <rFont val="Arial"/>
        <family val="2"/>
      </rPr>
      <t xml:space="preserve">E </t>
    </r>
    <r>
      <rPr>
        <b/>
        <sz val="10"/>
        <rFont val="Arial"/>
        <family val="0"/>
      </rPr>
      <t>- y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0"/>
      </rPr>
      <t>)²</t>
    </r>
  </si>
  <si>
    <r>
      <t>x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- x</t>
    </r>
    <r>
      <rPr>
        <b/>
        <vertAlign val="subscript"/>
        <sz val="10"/>
        <rFont val="Arial"/>
        <family val="2"/>
      </rPr>
      <t>A</t>
    </r>
  </si>
  <si>
    <r>
      <t>y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- y</t>
    </r>
    <r>
      <rPr>
        <b/>
        <vertAlign val="subscript"/>
        <sz val="10"/>
        <rFont val="Arial"/>
        <family val="2"/>
      </rPr>
      <t>A</t>
    </r>
  </si>
  <si>
    <t>Kontrolle:</t>
  </si>
  <si>
    <t>A</t>
  </si>
  <si>
    <t>Soll</t>
  </si>
  <si>
    <t>Ist</t>
  </si>
  <si>
    <t>v</t>
  </si>
  <si>
    <t>E</t>
  </si>
  <si>
    <t>Kontr.</t>
  </si>
  <si>
    <r>
      <t>Für seitwärts gelegene Punkte hat s</t>
    </r>
    <r>
      <rPr>
        <b/>
        <vertAlign val="subscript"/>
        <sz val="10"/>
        <rFont val="Arial"/>
        <family val="2"/>
      </rPr>
      <t xml:space="preserve">h </t>
    </r>
  </si>
  <si>
    <r>
      <t>wenn, von A nach E gesehen s</t>
    </r>
    <r>
      <rPr>
        <b/>
        <vertAlign val="subscript"/>
        <sz val="10"/>
        <rFont val="Arial"/>
        <family val="2"/>
      </rPr>
      <t xml:space="preserve">h </t>
    </r>
  </si>
  <si>
    <r>
      <t>w</t>
    </r>
    <r>
      <rPr>
        <b/>
        <vertAlign val="subscript"/>
        <sz val="10"/>
        <rFont val="Arial"/>
        <family val="2"/>
      </rPr>
      <t>zul.</t>
    </r>
  </si>
  <si>
    <r>
      <t>s</t>
    </r>
    <r>
      <rPr>
        <b/>
        <vertAlign val="subscript"/>
        <sz val="10"/>
        <rFont val="Arial"/>
        <family val="2"/>
      </rPr>
      <t>h</t>
    </r>
  </si>
  <si>
    <r>
      <t>D</t>
    </r>
    <r>
      <rPr>
        <b/>
        <sz val="10"/>
        <rFont val="Arial"/>
        <family val="2"/>
      </rPr>
      <t>y =</t>
    </r>
  </si>
  <si>
    <r>
      <t>os + as</t>
    </r>
    <r>
      <rPr>
        <b/>
        <vertAlign val="subscript"/>
        <sz val="10"/>
        <rFont val="Arial"/>
        <family val="2"/>
      </rPr>
      <t>h</t>
    </r>
  </si>
  <si>
    <r>
      <t>D</t>
    </r>
    <r>
      <rPr>
        <b/>
        <sz val="10"/>
        <rFont val="Arial"/>
        <family val="2"/>
      </rPr>
      <t>x =</t>
    </r>
  </si>
  <si>
    <r>
      <t>as - os</t>
    </r>
    <r>
      <rPr>
        <b/>
        <vertAlign val="subscript"/>
        <sz val="10"/>
        <rFont val="Arial"/>
        <family val="2"/>
      </rPr>
      <t>h</t>
    </r>
  </si>
  <si>
    <t>Erklärung:</t>
  </si>
  <si>
    <t xml:space="preserve">Dieses Formular dient zur </t>
  </si>
  <si>
    <t>Koordinatenberechnung von</t>
  </si>
  <si>
    <t>Punkten. Wenn Sie dieses</t>
  </si>
  <si>
    <t>Formular anwenden möchten,</t>
  </si>
  <si>
    <t>sollten Sie sich wenigstens ein</t>
  </si>
  <si>
    <t xml:space="preserve">bisschen in der Vermessung </t>
  </si>
  <si>
    <t>auskennen. Auszufüllen ist es</t>
  </si>
  <si>
    <t>eigentlich einfach, aber wenn Sie</t>
  </si>
  <si>
    <t>nicht wissen, um was es dabei</t>
  </si>
  <si>
    <t>geht, könnte es trotzdem</t>
  </si>
  <si>
    <t>zu einem Problem werden.</t>
  </si>
  <si>
    <t>Also mit Hilfe dieses Formulares</t>
  </si>
  <si>
    <t>berechnen Sie Koordinaten von</t>
  </si>
  <si>
    <t>Punkten, die mit dem Ortho-</t>
  </si>
  <si>
    <t>gonalverfahren aufgenommen</t>
  </si>
  <si>
    <t>wurden.</t>
  </si>
  <si>
    <t>Tragen Sie in die blauen Spalten</t>
  </si>
  <si>
    <t xml:space="preserve">ein und anschließend noch die </t>
  </si>
  <si>
    <t>Koordinaten des Anfangs- und</t>
  </si>
  <si>
    <t>Endpunktes (ebenfalls in die blauen</t>
  </si>
  <si>
    <t>Spalten). Die Koordinaten der zu</t>
  </si>
  <si>
    <t>berechnenden Punkte erscheinen</t>
  </si>
  <si>
    <t>dann in den orangenen Spalten.</t>
  </si>
  <si>
    <r>
      <t>für s und s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die gemessenen Werte</t>
    </r>
  </si>
  <si>
    <t>Anmerkung: Der letzte berechnete</t>
  </si>
  <si>
    <t>Punkt ist eigentlich schon der</t>
  </si>
  <si>
    <t>Endpunkt, diesen "Fehler" (also das</t>
  </si>
  <si>
    <t>doppelte Auftreten des Endpunktes)</t>
  </si>
  <si>
    <t xml:space="preserve">konnte ich nicht beseitigen. Ich </t>
  </si>
  <si>
    <t>nutze das gleich als Kontrolle und</t>
  </si>
  <si>
    <t>deshalb tauchen diese Koordinaten</t>
  </si>
  <si>
    <t>dann noch mal unterhalb des End-</t>
  </si>
  <si>
    <t>punktes auf (siehe Kontr.)</t>
  </si>
  <si>
    <t>Das heißt, dass E und Kontr. etwa</t>
  </si>
  <si>
    <t>die gleichen Koordinaten haben</t>
  </si>
  <si>
    <t>sollten (bis 5 cm Abweichung).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</si>
</sst>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"/>
    <numFmt numFmtId="165" formatCode="0.0000000"/>
    <numFmt numFmtId="166" formatCode="0.000000"/>
  </numFmts>
  <fonts count="7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/>
    </xf>
    <xf numFmtId="2" fontId="0" fillId="2" borderId="29" xfId="0" applyNumberFormat="1" applyFill="1" applyBorder="1" applyAlignment="1">
      <alignment horizontal="right"/>
    </xf>
    <xf numFmtId="2" fontId="0" fillId="2" borderId="30" xfId="0" applyNumberFormat="1" applyFill="1" applyBorder="1" applyAlignment="1">
      <alignment horizontal="right"/>
    </xf>
    <xf numFmtId="2" fontId="0" fillId="2" borderId="24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0" borderId="31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2" fontId="0" fillId="2" borderId="33" xfId="0" applyNumberFormat="1" applyFill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2" fontId="0" fillId="3" borderId="26" xfId="0" applyNumberFormat="1" applyFill="1" applyBorder="1" applyAlignment="1">
      <alignment/>
    </xf>
    <xf numFmtId="2" fontId="0" fillId="3" borderId="35" xfId="0" applyNumberFormat="1" applyFill="1" applyBorder="1" applyAlignment="1">
      <alignment horizontal="right"/>
    </xf>
    <xf numFmtId="2" fontId="0" fillId="3" borderId="36" xfId="0" applyNumberFormat="1" applyFill="1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38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2" borderId="35" xfId="0" applyNumberFormat="1" applyFill="1" applyBorder="1" applyAlignment="1">
      <alignment horizontal="right"/>
    </xf>
    <xf numFmtId="2" fontId="0" fillId="2" borderId="36" xfId="0" applyNumberFormat="1" applyFill="1" applyBorder="1" applyAlignment="1">
      <alignment horizontal="right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9" xfId="0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5" xfId="0" applyNumberForma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2" fontId="0" fillId="0" borderId="41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166" fontId="0" fillId="0" borderId="22" xfId="0" applyNumberFormat="1" applyBorder="1" applyAlignment="1">
      <alignment horizontal="right"/>
    </xf>
    <xf numFmtId="166" fontId="0" fillId="0" borderId="23" xfId="0" applyNumberFormat="1" applyBorder="1" applyAlignment="1">
      <alignment horizontal="right"/>
    </xf>
    <xf numFmtId="166" fontId="0" fillId="0" borderId="23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166" fontId="0" fillId="0" borderId="43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2" fontId="0" fillId="0" borderId="44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32">
      <selection activeCell="H1" sqref="H1"/>
    </sheetView>
  </sheetViews>
  <sheetFormatPr defaultColWidth="11.421875" defaultRowHeight="12.75"/>
  <cols>
    <col min="1" max="1" width="8.7109375" style="0" customWidth="1"/>
    <col min="2" max="2" width="8.57421875" style="0" customWidth="1"/>
    <col min="3" max="3" width="12.57421875" style="0" customWidth="1"/>
    <col min="4" max="4" width="4.421875" style="0" customWidth="1"/>
    <col min="5" max="6" width="8.7109375" style="0" customWidth="1"/>
    <col min="7" max="7" width="2.7109375" style="0" customWidth="1"/>
    <col min="8" max="9" width="5.7109375" style="0" customWidth="1"/>
    <col min="10" max="10" width="7.7109375" style="0" customWidth="1"/>
  </cols>
  <sheetData>
    <row r="1" ht="12.75">
      <c r="A1" s="1" t="s">
        <v>0</v>
      </c>
    </row>
    <row r="2" ht="13.5" thickBot="1"/>
    <row r="3" spans="1:11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4.25">
      <c r="A4" s="17"/>
      <c r="B4" s="18" t="s">
        <v>17</v>
      </c>
      <c r="C4" s="19" t="s">
        <v>18</v>
      </c>
      <c r="D4" s="20"/>
      <c r="E4" s="21"/>
      <c r="F4" s="22" t="s">
        <v>1</v>
      </c>
      <c r="G4" s="98" t="s">
        <v>19</v>
      </c>
      <c r="H4" s="98"/>
      <c r="I4" s="22" t="s">
        <v>3</v>
      </c>
      <c r="J4" s="23" t="s">
        <v>20</v>
      </c>
      <c r="K4" s="24"/>
    </row>
    <row r="5" spans="1:11" ht="12.75">
      <c r="A5" s="17"/>
      <c r="B5" s="21"/>
      <c r="C5" s="21"/>
      <c r="D5" s="21"/>
      <c r="E5" s="21"/>
      <c r="F5" s="22"/>
      <c r="G5" s="99" t="s">
        <v>2</v>
      </c>
      <c r="H5" s="99"/>
      <c r="I5" s="22"/>
      <c r="J5" s="25" t="s">
        <v>2</v>
      </c>
      <c r="K5" s="24"/>
    </row>
    <row r="6" spans="1:11" ht="12.75">
      <c r="A6" s="17"/>
      <c r="B6" s="21"/>
      <c r="C6" s="21"/>
      <c r="D6" s="21"/>
      <c r="E6" s="21"/>
      <c r="F6" s="21"/>
      <c r="G6" s="21"/>
      <c r="H6" s="21"/>
      <c r="I6" s="21"/>
      <c r="J6" s="21"/>
      <c r="K6" s="24"/>
    </row>
    <row r="7" spans="1:11" ht="12.75">
      <c r="A7" s="17"/>
      <c r="B7" s="22" t="s">
        <v>28</v>
      </c>
      <c r="C7" s="22"/>
      <c r="D7" s="22"/>
      <c r="E7" s="22"/>
      <c r="F7" s="23" t="s">
        <v>4</v>
      </c>
      <c r="G7" s="26" t="s">
        <v>6</v>
      </c>
      <c r="H7" s="26"/>
      <c r="I7" s="26"/>
      <c r="J7" s="21"/>
      <c r="K7" s="24"/>
    </row>
    <row r="8" spans="1:11" ht="12.75">
      <c r="A8" s="17"/>
      <c r="B8" s="22"/>
      <c r="C8" s="22"/>
      <c r="D8" s="22"/>
      <c r="E8" s="22"/>
      <c r="F8" s="25" t="s">
        <v>5</v>
      </c>
      <c r="G8" s="26"/>
      <c r="H8" s="26"/>
      <c r="I8" s="26"/>
      <c r="J8" s="21"/>
      <c r="K8" s="24"/>
    </row>
    <row r="9" spans="1:11" ht="12.75">
      <c r="A9" s="17"/>
      <c r="B9" s="21"/>
      <c r="C9" s="21"/>
      <c r="D9" s="21"/>
      <c r="E9" s="21"/>
      <c r="F9" s="21"/>
      <c r="G9" s="21"/>
      <c r="H9" s="21"/>
      <c r="I9" s="21"/>
      <c r="J9" s="21"/>
      <c r="K9" s="24"/>
    </row>
    <row r="10" spans="1:11" ht="12.75">
      <c r="A10" s="17"/>
      <c r="B10" s="22" t="s">
        <v>29</v>
      </c>
      <c r="C10" s="22"/>
      <c r="D10" s="22"/>
      <c r="E10" s="22"/>
      <c r="F10" s="23" t="s">
        <v>7</v>
      </c>
      <c r="G10" s="26" t="s">
        <v>9</v>
      </c>
      <c r="H10" s="26"/>
      <c r="I10" s="26"/>
      <c r="J10" s="21"/>
      <c r="K10" s="24"/>
    </row>
    <row r="11" spans="1:11" ht="12.75">
      <c r="A11" s="17"/>
      <c r="B11" s="22"/>
      <c r="C11" s="22"/>
      <c r="D11" s="22"/>
      <c r="E11" s="22"/>
      <c r="F11" s="25" t="s">
        <v>8</v>
      </c>
      <c r="G11" s="26"/>
      <c r="H11" s="26"/>
      <c r="I11" s="26"/>
      <c r="J11" s="21"/>
      <c r="K11" s="24"/>
    </row>
    <row r="12" spans="1:11" ht="13.5" thickBo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</row>
    <row r="13" spans="1:11" ht="12.75">
      <c r="A13" s="30" t="s">
        <v>10</v>
      </c>
      <c r="B13" s="31" t="s">
        <v>31</v>
      </c>
      <c r="C13" s="30" t="s">
        <v>12</v>
      </c>
      <c r="D13" s="32" t="s">
        <v>13</v>
      </c>
      <c r="E13" s="33"/>
      <c r="F13" s="31" t="s">
        <v>16</v>
      </c>
      <c r="G13" s="4"/>
      <c r="H13" s="5"/>
      <c r="I13" s="5"/>
      <c r="J13" s="5"/>
      <c r="K13" s="6"/>
    </row>
    <row r="14" spans="1:11" ht="14.25">
      <c r="A14" s="34" t="s">
        <v>30</v>
      </c>
      <c r="B14" s="35"/>
      <c r="C14" s="36"/>
      <c r="D14" s="37"/>
      <c r="E14" s="38"/>
      <c r="F14" s="35"/>
      <c r="G14" s="7"/>
      <c r="H14" s="100" t="s">
        <v>36</v>
      </c>
      <c r="I14" s="2"/>
      <c r="J14" s="2"/>
      <c r="K14" s="8"/>
    </row>
    <row r="15" spans="1:11" ht="12.75">
      <c r="A15" s="39" t="s">
        <v>11</v>
      </c>
      <c r="B15" s="35"/>
      <c r="C15" s="40" t="s">
        <v>14</v>
      </c>
      <c r="D15" s="41" t="s">
        <v>15</v>
      </c>
      <c r="E15" s="42"/>
      <c r="F15" s="35"/>
      <c r="G15" s="7"/>
      <c r="H15" s="2" t="s">
        <v>37</v>
      </c>
      <c r="I15" s="2"/>
      <c r="J15" s="2"/>
      <c r="K15" s="8"/>
    </row>
    <row r="16" spans="1:11" ht="12.75">
      <c r="A16" s="35"/>
      <c r="B16" s="35"/>
      <c r="C16" s="96" t="s">
        <v>32</v>
      </c>
      <c r="D16" s="97" t="s">
        <v>34</v>
      </c>
      <c r="E16" s="42"/>
      <c r="F16" s="35"/>
      <c r="G16" s="7"/>
      <c r="H16" s="2" t="s">
        <v>38</v>
      </c>
      <c r="I16" s="2"/>
      <c r="J16" s="2"/>
      <c r="K16" s="8"/>
    </row>
    <row r="17" spans="1:11" ht="14.25">
      <c r="A17" s="35"/>
      <c r="B17" s="35"/>
      <c r="C17" s="40" t="s">
        <v>33</v>
      </c>
      <c r="D17" s="41" t="s">
        <v>35</v>
      </c>
      <c r="E17" s="42"/>
      <c r="F17" s="35"/>
      <c r="G17" s="7"/>
      <c r="H17" s="2" t="s">
        <v>39</v>
      </c>
      <c r="I17" s="2"/>
      <c r="J17" s="2"/>
      <c r="K17" s="8"/>
    </row>
    <row r="18" spans="1:11" ht="13.5" thickBot="1">
      <c r="A18" s="43"/>
      <c r="B18" s="43"/>
      <c r="C18" s="44"/>
      <c r="D18" s="45"/>
      <c r="E18" s="46"/>
      <c r="F18" s="43"/>
      <c r="G18" s="7"/>
      <c r="H18" s="2" t="s">
        <v>40</v>
      </c>
      <c r="I18" s="2"/>
      <c r="J18" s="2"/>
      <c r="K18" s="8"/>
    </row>
    <row r="19" spans="1:11" ht="13.5" thickBot="1">
      <c r="A19" s="47">
        <v>1</v>
      </c>
      <c r="B19" s="47">
        <v>2</v>
      </c>
      <c r="C19" s="47">
        <v>3</v>
      </c>
      <c r="D19" s="48">
        <v>4</v>
      </c>
      <c r="E19" s="49"/>
      <c r="F19" s="47">
        <v>5</v>
      </c>
      <c r="G19" s="7"/>
      <c r="H19" s="2" t="s">
        <v>41</v>
      </c>
      <c r="I19" s="2"/>
      <c r="J19" s="2"/>
      <c r="K19" s="8"/>
    </row>
    <row r="20" spans="1:11" ht="13.5" thickBot="1">
      <c r="A20" s="95">
        <f>A53-SQRT((D54*D54)+(C54*C54))</f>
        <v>0</v>
      </c>
      <c r="B20" s="6"/>
      <c r="C20" s="91">
        <f>IF(A53&lt;&gt;0,C54/A53,)</f>
        <v>0</v>
      </c>
      <c r="D20" s="89">
        <f>IF(A53&lt;&gt;0,D54/A53,)</f>
        <v>0</v>
      </c>
      <c r="E20" s="90"/>
      <c r="F20" s="13"/>
      <c r="G20" s="7"/>
      <c r="H20" s="2" t="s">
        <v>42</v>
      </c>
      <c r="I20" s="2"/>
      <c r="J20" s="2"/>
      <c r="K20" s="8"/>
    </row>
    <row r="21" spans="1:11" ht="12.75">
      <c r="A21" s="50"/>
      <c r="B21" s="51"/>
      <c r="C21" s="92" t="s">
        <v>21</v>
      </c>
      <c r="D21" s="93">
        <f>C20*C20+D20*D20</f>
        <v>0</v>
      </c>
      <c r="E21" s="94"/>
      <c r="F21" s="53" t="s">
        <v>22</v>
      </c>
      <c r="G21" s="7"/>
      <c r="H21" s="2" t="s">
        <v>43</v>
      </c>
      <c r="I21" s="2"/>
      <c r="J21" s="2"/>
      <c r="K21" s="8"/>
    </row>
    <row r="22" spans="1:11" ht="13.5" thickBot="1">
      <c r="A22" s="55"/>
      <c r="B22" s="56"/>
      <c r="C22" s="57"/>
      <c r="D22" s="58"/>
      <c r="E22" s="59"/>
      <c r="F22" s="54"/>
      <c r="G22" s="7"/>
      <c r="H22" s="2" t="s">
        <v>44</v>
      </c>
      <c r="I22" s="2"/>
      <c r="J22" s="2"/>
      <c r="K22" s="8"/>
    </row>
    <row r="23" spans="1:11" ht="12.75">
      <c r="A23" s="60"/>
      <c r="B23" s="61"/>
      <c r="C23" s="62">
        <f>$C$20*A22+$D$20*B22</f>
        <v>0</v>
      </c>
      <c r="D23" s="63">
        <f>$D$20*A22-$C$20*B22</f>
        <v>0</v>
      </c>
      <c r="E23" s="64"/>
      <c r="F23" s="53">
        <v>1</v>
      </c>
      <c r="G23" s="7"/>
      <c r="H23" s="2" t="s">
        <v>45</v>
      </c>
      <c r="I23" s="2"/>
      <c r="J23" s="2"/>
      <c r="K23" s="8"/>
    </row>
    <row r="24" spans="1:11" ht="13.5" thickBot="1">
      <c r="A24" s="65"/>
      <c r="B24" s="66"/>
      <c r="C24" s="67">
        <f>IF(C23&lt;&gt;0,C22+C23,)</f>
        <v>0</v>
      </c>
      <c r="D24" s="68">
        <f>IF(D23&lt;&gt;0,D22+D23,)</f>
        <v>0</v>
      </c>
      <c r="E24" s="69"/>
      <c r="F24" s="54"/>
      <c r="G24" s="7"/>
      <c r="H24" s="2" t="s">
        <v>46</v>
      </c>
      <c r="I24" s="2"/>
      <c r="J24" s="2"/>
      <c r="K24" s="8"/>
    </row>
    <row r="25" spans="1:11" ht="12.75">
      <c r="A25" s="65"/>
      <c r="B25" s="66"/>
      <c r="C25" s="62">
        <f>$C$20*A24+$D$20*B24</f>
        <v>0</v>
      </c>
      <c r="D25" s="63">
        <f>$D$20*A24-$C$20*B24</f>
        <v>0</v>
      </c>
      <c r="E25" s="64"/>
      <c r="F25" s="53">
        <v>2</v>
      </c>
      <c r="G25" s="7"/>
      <c r="H25" s="2" t="s">
        <v>47</v>
      </c>
      <c r="I25" s="2"/>
      <c r="J25" s="2"/>
      <c r="K25" s="8"/>
    </row>
    <row r="26" spans="1:11" ht="13.5" thickBot="1">
      <c r="A26" s="65"/>
      <c r="B26" s="66"/>
      <c r="C26" s="67">
        <f>IF(C25&lt;&gt;0,C24+C25,)</f>
        <v>0</v>
      </c>
      <c r="D26" s="68">
        <f>IF(D25&lt;&gt;0,D24+D25,)</f>
        <v>0</v>
      </c>
      <c r="E26" s="69"/>
      <c r="F26" s="54"/>
      <c r="G26" s="7"/>
      <c r="H26" s="2" t="s">
        <v>48</v>
      </c>
      <c r="I26" s="2"/>
      <c r="J26" s="2"/>
      <c r="K26" s="8"/>
    </row>
    <row r="27" spans="1:11" ht="12.75">
      <c r="A27" s="65"/>
      <c r="B27" s="66"/>
      <c r="C27" s="62">
        <f>$C$20*A26+$D$20*B26</f>
        <v>0</v>
      </c>
      <c r="D27" s="63">
        <f>$D$20*A26-$C$20*B26</f>
        <v>0</v>
      </c>
      <c r="E27" s="64"/>
      <c r="F27" s="53">
        <v>3</v>
      </c>
      <c r="G27" s="7"/>
      <c r="H27" s="2" t="s">
        <v>49</v>
      </c>
      <c r="I27" s="2"/>
      <c r="J27" s="2"/>
      <c r="K27" s="8"/>
    </row>
    <row r="28" spans="1:11" ht="13.5" thickBot="1">
      <c r="A28" s="65"/>
      <c r="B28" s="66"/>
      <c r="C28" s="67">
        <f>IF(C27&lt;&gt;0,C26+C27,)</f>
        <v>0</v>
      </c>
      <c r="D28" s="68">
        <f>IF(D27&lt;&gt;0,D26+D27,)</f>
        <v>0</v>
      </c>
      <c r="E28" s="69"/>
      <c r="F28" s="54"/>
      <c r="G28" s="7"/>
      <c r="H28" s="2" t="s">
        <v>50</v>
      </c>
      <c r="I28" s="2"/>
      <c r="J28" s="2"/>
      <c r="K28" s="8"/>
    </row>
    <row r="29" spans="1:11" ht="12.75">
      <c r="A29" s="65"/>
      <c r="B29" s="66"/>
      <c r="C29" s="62">
        <f>$C$20*A28+$D$20*B28</f>
        <v>0</v>
      </c>
      <c r="D29" s="63">
        <f>$D$20*A28-$C$20*B28</f>
        <v>0</v>
      </c>
      <c r="E29" s="64"/>
      <c r="F29" s="53">
        <v>4</v>
      </c>
      <c r="G29" s="7"/>
      <c r="H29" s="2" t="s">
        <v>51</v>
      </c>
      <c r="I29" s="2"/>
      <c r="J29" s="2"/>
      <c r="K29" s="8"/>
    </row>
    <row r="30" spans="1:11" ht="13.5" thickBot="1">
      <c r="A30" s="65"/>
      <c r="B30" s="66"/>
      <c r="C30" s="67">
        <f>IF(C29&lt;&gt;0,C28+C29,)</f>
        <v>0</v>
      </c>
      <c r="D30" s="68">
        <f>IF(D29&lt;&gt;0,D28+D29,)</f>
        <v>0</v>
      </c>
      <c r="E30" s="69"/>
      <c r="F30" s="54"/>
      <c r="G30" s="7"/>
      <c r="H30" s="2" t="s">
        <v>52</v>
      </c>
      <c r="I30" s="2"/>
      <c r="J30" s="2"/>
      <c r="K30" s="8"/>
    </row>
    <row r="31" spans="1:11" ht="12.75">
      <c r="A31" s="65"/>
      <c r="B31" s="66"/>
      <c r="C31" s="62">
        <f>$C$20*A30+$D$20*B30</f>
        <v>0</v>
      </c>
      <c r="D31" s="63">
        <f>$D$20*A30-$C$20*B30</f>
        <v>0</v>
      </c>
      <c r="E31" s="64"/>
      <c r="F31" s="53">
        <v>5</v>
      </c>
      <c r="G31" s="7"/>
      <c r="H31" s="2" t="s">
        <v>53</v>
      </c>
      <c r="I31" s="2"/>
      <c r="J31" s="2"/>
      <c r="K31" s="8"/>
    </row>
    <row r="32" spans="1:11" ht="16.5" thickBot="1">
      <c r="A32" s="65"/>
      <c r="B32" s="66"/>
      <c r="C32" s="67">
        <f>IF(C31&lt;&gt;0,C30+C31,)</f>
        <v>0</v>
      </c>
      <c r="D32" s="68">
        <f>IF(D31&lt;&gt;0,D30+D31,)</f>
        <v>0</v>
      </c>
      <c r="E32" s="69"/>
      <c r="F32" s="54"/>
      <c r="G32" s="7"/>
      <c r="H32" s="2" t="s">
        <v>60</v>
      </c>
      <c r="I32" s="2"/>
      <c r="J32" s="2"/>
      <c r="K32" s="8"/>
    </row>
    <row r="33" spans="1:11" ht="12.75">
      <c r="A33" s="65"/>
      <c r="B33" s="66"/>
      <c r="C33" s="62">
        <f>$C$20*A32+$D$20*B32</f>
        <v>0</v>
      </c>
      <c r="D33" s="63">
        <f>$D$20*A32-$C$20*B32</f>
        <v>0</v>
      </c>
      <c r="E33" s="64"/>
      <c r="F33" s="53">
        <v>6</v>
      </c>
      <c r="G33" s="7"/>
      <c r="H33" s="2" t="s">
        <v>54</v>
      </c>
      <c r="I33" s="2"/>
      <c r="J33" s="2"/>
      <c r="K33" s="8"/>
    </row>
    <row r="34" spans="1:11" ht="13.5" thickBot="1">
      <c r="A34" s="65"/>
      <c r="B34" s="66"/>
      <c r="C34" s="67">
        <f>IF(C33&lt;&gt;0,C32+C33,)</f>
        <v>0</v>
      </c>
      <c r="D34" s="68">
        <f>IF(D33&lt;&gt;0,D32+D33,)</f>
        <v>0</v>
      </c>
      <c r="E34" s="69"/>
      <c r="F34" s="54"/>
      <c r="G34" s="7"/>
      <c r="H34" s="2" t="s">
        <v>55</v>
      </c>
      <c r="I34" s="2"/>
      <c r="J34" s="2"/>
      <c r="K34" s="8"/>
    </row>
    <row r="35" spans="1:11" ht="12.75">
      <c r="A35" s="65"/>
      <c r="B35" s="66"/>
      <c r="C35" s="62">
        <f>$C$20*A34+$D$20*B34</f>
        <v>0</v>
      </c>
      <c r="D35" s="63">
        <f>$D$20*A34-$C$20*B34</f>
        <v>0</v>
      </c>
      <c r="E35" s="64"/>
      <c r="F35" s="53">
        <v>7</v>
      </c>
      <c r="G35" s="7"/>
      <c r="H35" s="2" t="s">
        <v>56</v>
      </c>
      <c r="I35" s="2"/>
      <c r="J35" s="2"/>
      <c r="K35" s="8"/>
    </row>
    <row r="36" spans="1:11" ht="13.5" thickBot="1">
      <c r="A36" s="65"/>
      <c r="B36" s="66"/>
      <c r="C36" s="67">
        <f>IF(C35&lt;&gt;0,C34+C35,)</f>
        <v>0</v>
      </c>
      <c r="D36" s="68">
        <f>IF(D35&lt;&gt;0,D34+D35,)</f>
        <v>0</v>
      </c>
      <c r="E36" s="69"/>
      <c r="F36" s="54"/>
      <c r="G36" s="7"/>
      <c r="H36" s="2" t="s">
        <v>57</v>
      </c>
      <c r="I36" s="2"/>
      <c r="J36" s="2"/>
      <c r="K36" s="8"/>
    </row>
    <row r="37" spans="1:11" ht="12.75">
      <c r="A37" s="65"/>
      <c r="B37" s="66"/>
      <c r="C37" s="62">
        <f>$C$20*A36+$D$20*B36</f>
        <v>0</v>
      </c>
      <c r="D37" s="63">
        <f>$D$20*A36-$C$20*B36</f>
        <v>0</v>
      </c>
      <c r="E37" s="64"/>
      <c r="F37" s="53">
        <v>8</v>
      </c>
      <c r="G37" s="7"/>
      <c r="H37" s="2" t="s">
        <v>58</v>
      </c>
      <c r="I37" s="2"/>
      <c r="J37" s="2"/>
      <c r="K37" s="8"/>
    </row>
    <row r="38" spans="1:11" ht="13.5" thickBot="1">
      <c r="A38" s="65"/>
      <c r="B38" s="66"/>
      <c r="C38" s="67">
        <f>IF(C37&lt;&gt;0,C36+C37,)</f>
        <v>0</v>
      </c>
      <c r="D38" s="68">
        <f>IF(D37&lt;&gt;0,D36+D37,)</f>
        <v>0</v>
      </c>
      <c r="E38" s="69"/>
      <c r="F38" s="54"/>
      <c r="G38" s="7"/>
      <c r="H38" s="2" t="s">
        <v>59</v>
      </c>
      <c r="I38" s="2"/>
      <c r="J38" s="2"/>
      <c r="K38" s="8"/>
    </row>
    <row r="39" spans="1:11" ht="12.75">
      <c r="A39" s="65"/>
      <c r="B39" s="66"/>
      <c r="C39" s="62">
        <f>$C$20*A38+$D$20*B38</f>
        <v>0</v>
      </c>
      <c r="D39" s="63">
        <f>$D$20*A38-$C$20*B38</f>
        <v>0</v>
      </c>
      <c r="E39" s="64"/>
      <c r="F39" s="53">
        <v>9</v>
      </c>
      <c r="G39" s="7"/>
      <c r="H39" s="101" t="s">
        <v>61</v>
      </c>
      <c r="I39" s="101"/>
      <c r="J39" s="101"/>
      <c r="K39" s="102"/>
    </row>
    <row r="40" spans="1:11" ht="13.5" thickBot="1">
      <c r="A40" s="65"/>
      <c r="B40" s="66"/>
      <c r="C40" s="67">
        <f>IF(C39&lt;&gt;0,C38+C39,)</f>
        <v>0</v>
      </c>
      <c r="D40" s="68">
        <f>IF(D39&lt;&gt;0,D38+D39,)</f>
        <v>0</v>
      </c>
      <c r="E40" s="69"/>
      <c r="F40" s="54"/>
      <c r="G40" s="7"/>
      <c r="H40" s="101" t="s">
        <v>62</v>
      </c>
      <c r="I40" s="101"/>
      <c r="J40" s="101"/>
      <c r="K40" s="102"/>
    </row>
    <row r="41" spans="1:11" ht="12.75">
      <c r="A41" s="65"/>
      <c r="B41" s="66"/>
      <c r="C41" s="62">
        <f>$C$20*A40+$D$20*B40</f>
        <v>0</v>
      </c>
      <c r="D41" s="63">
        <f>$D$20*A40-$C$20*B40</f>
        <v>0</v>
      </c>
      <c r="E41" s="64"/>
      <c r="F41" s="53">
        <v>10</v>
      </c>
      <c r="G41" s="7"/>
      <c r="H41" s="101" t="s">
        <v>63</v>
      </c>
      <c r="I41" s="101"/>
      <c r="J41" s="101"/>
      <c r="K41" s="102"/>
    </row>
    <row r="42" spans="1:11" ht="13.5" thickBot="1">
      <c r="A42" s="65"/>
      <c r="B42" s="66"/>
      <c r="C42" s="67">
        <f>IF(C41&lt;&gt;0,C40+C41,)</f>
        <v>0</v>
      </c>
      <c r="D42" s="68">
        <f>IF(D41&lt;&gt;0,D40+D41,)</f>
        <v>0</v>
      </c>
      <c r="E42" s="69"/>
      <c r="F42" s="54"/>
      <c r="G42" s="7"/>
      <c r="H42" s="101" t="s">
        <v>64</v>
      </c>
      <c r="I42" s="101"/>
      <c r="J42" s="101"/>
      <c r="K42" s="102"/>
    </row>
    <row r="43" spans="1:11" ht="12.75">
      <c r="A43" s="65"/>
      <c r="B43" s="66"/>
      <c r="C43" s="62">
        <f>$C$20*A42+$D$20*B42</f>
        <v>0</v>
      </c>
      <c r="D43" s="63">
        <f>$D$20*A42-$C$20*B42</f>
        <v>0</v>
      </c>
      <c r="E43" s="64"/>
      <c r="F43" s="53">
        <v>11</v>
      </c>
      <c r="G43" s="7"/>
      <c r="H43" s="101" t="s">
        <v>65</v>
      </c>
      <c r="I43" s="101"/>
      <c r="J43" s="101"/>
      <c r="K43" s="102"/>
    </row>
    <row r="44" spans="1:11" ht="13.5" thickBot="1">
      <c r="A44" s="65"/>
      <c r="B44" s="66"/>
      <c r="C44" s="67">
        <f>IF(C43&lt;&gt;0,C42+C43,)</f>
        <v>0</v>
      </c>
      <c r="D44" s="68">
        <f>IF(D43&lt;&gt;0,D42+D43,)</f>
        <v>0</v>
      </c>
      <c r="E44" s="69"/>
      <c r="F44" s="54"/>
      <c r="G44" s="7"/>
      <c r="H44" s="101" t="s">
        <v>66</v>
      </c>
      <c r="I44" s="2"/>
      <c r="J44" s="2"/>
      <c r="K44" s="8"/>
    </row>
    <row r="45" spans="1:11" ht="12.75">
      <c r="A45" s="65"/>
      <c r="B45" s="66"/>
      <c r="C45" s="62">
        <f>$C$20*A44+$D$20*B44</f>
        <v>0</v>
      </c>
      <c r="D45" s="63">
        <f>$D$20*A44-$C$20*B44</f>
        <v>0</v>
      </c>
      <c r="E45" s="64"/>
      <c r="F45" s="53">
        <v>12</v>
      </c>
      <c r="G45" s="7"/>
      <c r="H45" s="101" t="s">
        <v>67</v>
      </c>
      <c r="I45" s="2"/>
      <c r="J45" s="2"/>
      <c r="K45" s="8"/>
    </row>
    <row r="46" spans="1:11" ht="13.5" thickBot="1">
      <c r="A46" s="65"/>
      <c r="B46" s="66"/>
      <c r="C46" s="67">
        <f>IF(C45&lt;&gt;0,C44+C45,)</f>
        <v>0</v>
      </c>
      <c r="D46" s="68">
        <f>IF(D45&lt;&gt;0,D44+D45,)</f>
        <v>0</v>
      </c>
      <c r="E46" s="69"/>
      <c r="F46" s="54"/>
      <c r="G46" s="7"/>
      <c r="H46" s="101" t="s">
        <v>68</v>
      </c>
      <c r="I46" s="2"/>
      <c r="J46" s="2"/>
      <c r="K46" s="8"/>
    </row>
    <row r="47" spans="1:11" ht="12.75">
      <c r="A47" s="65"/>
      <c r="B47" s="66"/>
      <c r="C47" s="62">
        <f>$C$20*A46+$D$20*B46</f>
        <v>0</v>
      </c>
      <c r="D47" s="63">
        <f>$D$20*A46-$C$20*B46</f>
        <v>0</v>
      </c>
      <c r="E47" s="64"/>
      <c r="F47" s="53">
        <v>13</v>
      </c>
      <c r="G47" s="7"/>
      <c r="H47" s="101" t="s">
        <v>69</v>
      </c>
      <c r="I47" s="2"/>
      <c r="J47" s="2"/>
      <c r="K47" s="8"/>
    </row>
    <row r="48" spans="1:11" ht="13.5" thickBot="1">
      <c r="A48" s="65"/>
      <c r="B48" s="66"/>
      <c r="C48" s="67">
        <f>IF(C47&lt;&gt;0,C46+C47,)</f>
        <v>0</v>
      </c>
      <c r="D48" s="68">
        <f>IF(D47&lt;&gt;0,D46+D47,)</f>
        <v>0</v>
      </c>
      <c r="E48" s="69"/>
      <c r="F48" s="54"/>
      <c r="G48" s="7"/>
      <c r="H48" s="101" t="s">
        <v>70</v>
      </c>
      <c r="I48" s="2"/>
      <c r="J48" s="2"/>
      <c r="K48" s="8"/>
    </row>
    <row r="49" spans="1:11" ht="12.75">
      <c r="A49" s="65"/>
      <c r="B49" s="66"/>
      <c r="C49" s="62">
        <f>$C$20*A48+$D$20*B48</f>
        <v>0</v>
      </c>
      <c r="D49" s="63">
        <f>$D$20*A48-$C$20*B48</f>
        <v>0</v>
      </c>
      <c r="E49" s="64"/>
      <c r="F49" s="53">
        <v>14</v>
      </c>
      <c r="G49" s="7"/>
      <c r="H49" s="101" t="s">
        <v>71</v>
      </c>
      <c r="I49" s="2"/>
      <c r="J49" s="2"/>
      <c r="K49" s="8"/>
    </row>
    <row r="50" spans="1:11" ht="13.5" thickBot="1">
      <c r="A50" s="65"/>
      <c r="B50" s="66"/>
      <c r="C50" s="67">
        <f>IF(C49&lt;&gt;0,C48+C49,)</f>
        <v>0</v>
      </c>
      <c r="D50" s="68">
        <f>IF(D49&lt;&gt;0,D48+D49,)</f>
        <v>0</v>
      </c>
      <c r="E50" s="69"/>
      <c r="F50" s="54"/>
      <c r="G50" s="7"/>
      <c r="H50" s="101" t="s">
        <v>72</v>
      </c>
      <c r="I50" s="2"/>
      <c r="J50" s="2"/>
      <c r="K50" s="8"/>
    </row>
    <row r="51" spans="1:11" ht="12.75">
      <c r="A51" s="65"/>
      <c r="B51" s="66"/>
      <c r="C51" s="62"/>
      <c r="D51" s="70"/>
      <c r="E51" s="71"/>
      <c r="F51" s="53" t="s">
        <v>26</v>
      </c>
      <c r="G51" s="7"/>
      <c r="H51" s="2"/>
      <c r="I51" s="2"/>
      <c r="J51" s="2"/>
      <c r="K51" s="8"/>
    </row>
    <row r="52" spans="1:11" ht="13.5" thickBot="1">
      <c r="A52" s="72"/>
      <c r="B52" s="73"/>
      <c r="C52" s="57"/>
      <c r="D52" s="74"/>
      <c r="E52" s="75"/>
      <c r="F52" s="54"/>
      <c r="G52" s="7"/>
      <c r="H52" s="2"/>
      <c r="I52" s="2"/>
      <c r="J52" s="2"/>
      <c r="K52" s="8"/>
    </row>
    <row r="53" spans="1:11" ht="13.5" thickBot="1">
      <c r="A53" s="76">
        <f>SUM(A22:A51)</f>
        <v>0</v>
      </c>
      <c r="B53" s="77">
        <f>SUM(B22:B51)</f>
        <v>0</v>
      </c>
      <c r="C53" s="78">
        <f>C38</f>
        <v>0</v>
      </c>
      <c r="D53" s="79">
        <f>D38</f>
        <v>0</v>
      </c>
      <c r="E53" s="80"/>
      <c r="F53" s="12" t="s">
        <v>27</v>
      </c>
      <c r="G53" s="7"/>
      <c r="H53" s="2"/>
      <c r="I53" s="2"/>
      <c r="J53" s="2"/>
      <c r="K53" s="8"/>
    </row>
    <row r="54" spans="1:11" ht="12.75">
      <c r="A54" s="81"/>
      <c r="B54" s="82"/>
      <c r="C54" s="62">
        <f>C52-C22</f>
        <v>0</v>
      </c>
      <c r="D54" s="70">
        <f>D52-D22</f>
        <v>0</v>
      </c>
      <c r="E54" s="71"/>
      <c r="F54" s="11" t="s">
        <v>23</v>
      </c>
      <c r="G54" s="7"/>
      <c r="H54" s="2"/>
      <c r="I54" s="2"/>
      <c r="J54" s="2"/>
      <c r="K54" s="8"/>
    </row>
    <row r="55" spans="1:11" ht="13.5" thickBot="1">
      <c r="A55" s="81"/>
      <c r="B55" s="82"/>
      <c r="C55" s="83">
        <f>C23+C25+C27+C29+C31+C33+C35+C37+C39+C41+C43+C45+C47+C49</f>
        <v>0</v>
      </c>
      <c r="D55" s="84">
        <f>D23+D25+D27+D29+D31+D33+D35+D37+D39+D41+D43+D45+D47+D49</f>
        <v>0</v>
      </c>
      <c r="E55" s="85"/>
      <c r="F55" s="52" t="s">
        <v>24</v>
      </c>
      <c r="G55" s="7"/>
      <c r="H55" s="2"/>
      <c r="I55" s="2"/>
      <c r="J55" s="2"/>
      <c r="K55" s="8"/>
    </row>
    <row r="56" spans="1:11" ht="13.5" thickBot="1">
      <c r="A56" s="72"/>
      <c r="B56" s="73"/>
      <c r="C56" s="86">
        <f>C54-C55</f>
        <v>0</v>
      </c>
      <c r="D56" s="87">
        <f>D54-D55</f>
        <v>0</v>
      </c>
      <c r="E56" s="88"/>
      <c r="F56" s="12" t="s">
        <v>25</v>
      </c>
      <c r="G56" s="9"/>
      <c r="H56" s="3"/>
      <c r="I56" s="3"/>
      <c r="J56" s="3"/>
      <c r="K56" s="10"/>
    </row>
  </sheetData>
  <mergeCells count="99"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D53:E53"/>
    <mergeCell ref="D54:E54"/>
    <mergeCell ref="D55:E55"/>
    <mergeCell ref="D56:E56"/>
    <mergeCell ref="F49:F50"/>
    <mergeCell ref="F51:F52"/>
    <mergeCell ref="D49:E49"/>
    <mergeCell ref="D50:E50"/>
    <mergeCell ref="D51:E51"/>
    <mergeCell ref="D52:E52"/>
    <mergeCell ref="D47:E47"/>
    <mergeCell ref="D48:E48"/>
    <mergeCell ref="F45:F46"/>
    <mergeCell ref="F47:F48"/>
    <mergeCell ref="D45:E45"/>
    <mergeCell ref="D46:E46"/>
    <mergeCell ref="D43:E43"/>
    <mergeCell ref="D44:E44"/>
    <mergeCell ref="D40:E40"/>
    <mergeCell ref="D41:E41"/>
    <mergeCell ref="D42:E42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F37:F38"/>
    <mergeCell ref="F39:F40"/>
    <mergeCell ref="F41:F42"/>
    <mergeCell ref="F43:F44"/>
    <mergeCell ref="F29:F30"/>
    <mergeCell ref="F31:F32"/>
    <mergeCell ref="F33:F34"/>
    <mergeCell ref="F35:F36"/>
    <mergeCell ref="F21:F22"/>
    <mergeCell ref="F23:F24"/>
    <mergeCell ref="F25:F26"/>
    <mergeCell ref="F27:F28"/>
    <mergeCell ref="A22:A23"/>
    <mergeCell ref="B22:B23"/>
    <mergeCell ref="D22:E22"/>
    <mergeCell ref="D23:E23"/>
    <mergeCell ref="D19:E19"/>
    <mergeCell ref="F13:F18"/>
    <mergeCell ref="D20:E20"/>
    <mergeCell ref="D21:E21"/>
    <mergeCell ref="A15:A18"/>
    <mergeCell ref="B13:B18"/>
    <mergeCell ref="D13:E13"/>
    <mergeCell ref="D15:E15"/>
    <mergeCell ref="D16:E16"/>
    <mergeCell ref="D17:E17"/>
    <mergeCell ref="B10:E11"/>
    <mergeCell ref="G10:I11"/>
    <mergeCell ref="F4:F5"/>
    <mergeCell ref="I4:I5"/>
    <mergeCell ref="B7:E8"/>
    <mergeCell ref="G7:I8"/>
    <mergeCell ref="G4:H4"/>
    <mergeCell ref="G5:H5"/>
  </mergeCells>
  <printOptions/>
  <pageMargins left="0.75" right="0.75" top="1" bottom="0.7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 Meiningen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Junker</dc:creator>
  <cp:keywords/>
  <dc:description/>
  <cp:lastModifiedBy>Junker</cp:lastModifiedBy>
  <cp:lastPrinted>2003-05-23T10:09:44Z</cp:lastPrinted>
  <dcterms:created xsi:type="dcterms:W3CDTF">2003-05-22T13:48:11Z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